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905"/>
  </bookViews>
  <sheets>
    <sheet name="čerpání nákladů 201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/>
  <c r="O17"/>
  <c r="N17"/>
  <c r="M17"/>
  <c r="L17"/>
  <c r="K17"/>
  <c r="J17"/>
  <c r="I17"/>
  <c r="H17"/>
  <c r="G17"/>
  <c r="N16" l="1"/>
  <c r="M16"/>
  <c r="L16"/>
  <c r="K16"/>
  <c r="J16"/>
  <c r="I16"/>
  <c r="H16"/>
  <c r="G16"/>
  <c r="C16"/>
  <c r="P15"/>
  <c r="Q15" s="1"/>
  <c r="F16"/>
  <c r="P14"/>
  <c r="Q14" s="1"/>
  <c r="P13"/>
  <c r="Q13" s="1"/>
  <c r="P12"/>
  <c r="Q12" s="1"/>
  <c r="P11"/>
  <c r="Q11" s="1"/>
  <c r="E16"/>
  <c r="D16" l="1"/>
  <c r="D17" l="1"/>
  <c r="E17" s="1"/>
  <c r="F17" s="1"/>
  <c r="P16"/>
  <c r="Q16" s="1"/>
</calcChain>
</file>

<file path=xl/sharedStrings.xml><?xml version="1.0" encoding="utf-8"?>
<sst xmlns="http://schemas.openxmlformats.org/spreadsheetml/2006/main" count="68" uniqueCount="58">
  <si>
    <t>Společenství vlastníků domu 377, 378, 379, Broumov
Československé armády 377
550 01 Broumov
IČO 28828496</t>
  </si>
  <si>
    <t>Položka</t>
  </si>
  <si>
    <t>Rozpočet
2013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</si>
  <si>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</si>
  <si>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</si>
  <si>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</si>
  <si>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</si>
  <si>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</si>
  <si>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</si>
  <si>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</si>
  <si>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</si>
  <si>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</si>
  <si>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</si>
  <si>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</si>
  <si>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</si>
  <si>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
skutečnost</t>
  </si>
  <si>
    <t>%
plnění</t>
  </si>
  <si>
    <t>Pojištění nemovitosti, výboru</t>
  </si>
  <si>
    <t>Paušál výtah, drobné opravy, revize</t>
  </si>
  <si>
    <t>Bankovní poplatky Česka spořitelna, a.s.</t>
  </si>
  <si>
    <t>Realitní správa (SWAN program, kopírování, ZP 9%, apod.)</t>
  </si>
  <si>
    <t>Odměny členům výboru</t>
  </si>
  <si>
    <t>Celkem za rok</t>
  </si>
  <si>
    <t>Kumulovaně</t>
  </si>
  <si>
    <t>položka</t>
  </si>
  <si>
    <t>2.1</t>
  </si>
  <si>
    <t>servis výtahů</t>
  </si>
  <si>
    <t>2.2</t>
  </si>
  <si>
    <t>oprava výtahu vchod 379</t>
  </si>
  <si>
    <t>3.1</t>
  </si>
  <si>
    <t>bankovní poplatky</t>
  </si>
  <si>
    <t>4.1</t>
  </si>
  <si>
    <t>kolek, žádost na Katastrální úřad o vkladu 3 kupujícího</t>
  </si>
  <si>
    <t>4.2</t>
  </si>
  <si>
    <t>poštovní známky</t>
  </si>
  <si>
    <t>4.3</t>
  </si>
  <si>
    <t>4.4</t>
  </si>
  <si>
    <t>3 ks pořadačů na dokumenty</t>
  </si>
  <si>
    <t>4.5</t>
  </si>
  <si>
    <t xml:space="preserve">9% daň ZP zaměstnavatel </t>
  </si>
  <si>
    <t>5.1</t>
  </si>
  <si>
    <t>odměna členu výboru Zahradník</t>
  </si>
  <si>
    <t>5.2</t>
  </si>
  <si>
    <t>odměna členu výboru Vejrychová</t>
  </si>
  <si>
    <t>5.3</t>
  </si>
  <si>
    <t>odměna členu výboru Dvořáková</t>
  </si>
  <si>
    <t>5.4</t>
  </si>
  <si>
    <t>odměna členu výboru Hamerská</t>
  </si>
  <si>
    <t>5.5</t>
  </si>
  <si>
    <t>odměna členu výboru Janečka</t>
  </si>
  <si>
    <t>1.1</t>
  </si>
  <si>
    <t>pojištění nemovitosti Kooperativa</t>
  </si>
  <si>
    <t>1.2</t>
  </si>
  <si>
    <t>pojištění členů výboru</t>
  </si>
  <si>
    <t>2.3</t>
  </si>
  <si>
    <t>2.4</t>
  </si>
  <si>
    <t>3.2</t>
  </si>
  <si>
    <t>Čerpání nákladů z krátkodobých záloh a pojištění 2013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</si>
</sst>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333FF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/>
    </xf>
    <xf numFmtId="0" fontId="7" fillId="2" borderId="2" xfId="3" applyFont="1" applyFill="1" applyBorder="1"/>
    <xf numFmtId="44" fontId="7" fillId="2" borderId="2" xfId="1" applyFont="1" applyFill="1" applyBorder="1" applyAlignment="1">
      <alignment horizontal="right"/>
    </xf>
    <xf numFmtId="44" fontId="3" fillId="0" borderId="2" xfId="1" applyFont="1" applyBorder="1"/>
    <xf numFmtId="44" fontId="6" fillId="2" borderId="2" xfId="0" applyNumberFormat="1" applyFont="1" applyFill="1" applyBorder="1"/>
    <xf numFmtId="10" fontId="6" fillId="2" borderId="2" xfId="2" applyNumberFormat="1" applyFont="1" applyFill="1" applyBorder="1" applyAlignment="1">
      <alignment horizontal="right" indent="1"/>
    </xf>
    <xf numFmtId="0" fontId="7" fillId="0" borderId="0" xfId="3" applyFont="1" applyAlignment="1">
      <alignment horizontal="center"/>
    </xf>
    <xf numFmtId="0" fontId="8" fillId="2" borderId="2" xfId="3" applyFont="1" applyFill="1" applyBorder="1" applyAlignment="1">
      <alignment horizontal="left"/>
    </xf>
    <xf numFmtId="44" fontId="8" fillId="2" borderId="2" xfId="1" applyFont="1" applyFill="1" applyBorder="1"/>
    <xf numFmtId="44" fontId="8" fillId="0" borderId="2" xfId="0" applyNumberFormat="1" applyFont="1" applyBorder="1"/>
    <xf numFmtId="44" fontId="8" fillId="2" borderId="2" xfId="0" applyNumberFormat="1" applyFont="1" applyFill="1" applyBorder="1"/>
    <xf numFmtId="10" fontId="8" fillId="2" borderId="2" xfId="2" applyNumberFormat="1" applyFont="1" applyFill="1" applyBorder="1" applyAlignment="1">
      <alignment horizontal="right" indent="1"/>
    </xf>
    <xf numFmtId="44" fontId="6" fillId="0" borderId="2" xfId="0" applyNumberFormat="1" applyFont="1" applyBorder="1" applyAlignment="1">
      <alignment horizontal="center"/>
    </xf>
    <xf numFmtId="44" fontId="9" fillId="0" borderId="2" xfId="0" applyNumberFormat="1" applyFont="1" applyBorder="1"/>
    <xf numFmtId="44" fontId="3" fillId="0" borderId="0" xfId="0" applyNumberFormat="1" applyFont="1"/>
    <xf numFmtId="49" fontId="3" fillId="0" borderId="0" xfId="0" applyNumberFormat="1" applyFont="1"/>
    <xf numFmtId="0" fontId="4" fillId="0" borderId="0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6" fillId="2" borderId="2" xfId="0" applyFont="1" applyFill="1" applyBorder="1" applyAlignment="1">
      <alignment horizontal="center" vertical="center" wrapText="1"/>
    </xf>
  </cellXfs>
  <cellStyles count="4">
    <cellStyle name="měny" xfId="1" builtinId="4"/>
    <cellStyle name="normální" xfId="0" builtinId="0"/>
    <cellStyle name="normální 2" xfId="3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8.6618349394577701E-2"/>
          <c:y val="5.1241112760665869E-2"/>
          <c:w val="0.89734711468189565"/>
          <c:h val="0.8849509205144106"/>
        </c:manualLayout>
      </c:layout>
      <c:barChart>
        <c:barDir val="col"/>
        <c:grouping val="clustered"/>
        <c:ser>
          <c:idx val="1"/>
          <c:order val="1"/>
          <c:dLbls>
            <c:dLbl>
              <c:idx val="4"/>
              <c:layout>
                <c:manualLayout>
                  <c:x val="0"/>
                  <c:y val="-2.6268139711863969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'čerpání nákladů 2013'!$D$10:$O$10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'čerpání nákladů 2013'!$D$17:$O$17</c:f>
              <c:numCache>
                <c:formatCode>_-* #,##0.00\ "Kč"_-;\-* #,##0.00\ "Kč"_-;_-* "-"??\ "Kč"_-;_-@_-</c:formatCode>
                <c:ptCount val="12"/>
                <c:pt idx="0">
                  <c:v>8048</c:v>
                </c:pt>
                <c:pt idx="1">
                  <c:v>41026</c:v>
                </c:pt>
                <c:pt idx="2">
                  <c:v>52284</c:v>
                </c:pt>
                <c:pt idx="3">
                  <c:v>60274</c:v>
                </c:pt>
                <c:pt idx="4">
                  <c:v>73333</c:v>
                </c:pt>
                <c:pt idx="5">
                  <c:v>80220</c:v>
                </c:pt>
                <c:pt idx="6">
                  <c:v>88797</c:v>
                </c:pt>
                <c:pt idx="7">
                  <c:v>93969</c:v>
                </c:pt>
                <c:pt idx="8">
                  <c:v>103907</c:v>
                </c:pt>
                <c:pt idx="9">
                  <c:v>115355</c:v>
                </c:pt>
                <c:pt idx="10">
                  <c:v>129289</c:v>
                </c:pt>
                <c:pt idx="11">
                  <c:v>140217</c:v>
                </c:pt>
              </c:numCache>
            </c:numRef>
          </c:val>
        </c:ser>
        <c:dLbls/>
        <c:axId val="68174592"/>
        <c:axId val="68176128"/>
      </c:barChart>
      <c:lineChart>
        <c:grouping val="standard"/>
        <c:ser>
          <c:idx val="0"/>
          <c:order val="0"/>
          <c:spPr>
            <a:ln w="50800"/>
          </c:spPr>
          <c:marker>
            <c:symbol val="none"/>
          </c:marker>
          <c:cat>
            <c:strRef>
              <c:f>'čerpání nákladů 2013'!$D$10:$O$10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'čerpání nákladů 2013'!$D$16:$O$16</c:f>
              <c:numCache>
                <c:formatCode>_-* #,##0.00\ "Kč"_-;\-* #,##0.00\ "Kč"_-;_-* "-"??\ "Kč"_-;_-@_-</c:formatCode>
                <c:ptCount val="12"/>
                <c:pt idx="0">
                  <c:v>8048</c:v>
                </c:pt>
                <c:pt idx="1">
                  <c:v>32978</c:v>
                </c:pt>
                <c:pt idx="2">
                  <c:v>11258</c:v>
                </c:pt>
                <c:pt idx="3">
                  <c:v>7990</c:v>
                </c:pt>
                <c:pt idx="4">
                  <c:v>13059</c:v>
                </c:pt>
                <c:pt idx="5">
                  <c:v>6887</c:v>
                </c:pt>
                <c:pt idx="6">
                  <c:v>8577</c:v>
                </c:pt>
                <c:pt idx="7">
                  <c:v>5172</c:v>
                </c:pt>
                <c:pt idx="8">
                  <c:v>9938</c:v>
                </c:pt>
                <c:pt idx="9">
                  <c:v>11448</c:v>
                </c:pt>
                <c:pt idx="10">
                  <c:v>13934</c:v>
                </c:pt>
                <c:pt idx="11">
                  <c:v>10928</c:v>
                </c:pt>
              </c:numCache>
            </c:numRef>
          </c:val>
        </c:ser>
        <c:dLbls/>
        <c:marker val="1"/>
        <c:axId val="68174592"/>
        <c:axId val="68176128"/>
      </c:lineChart>
      <c:catAx>
        <c:axId val="68174592"/>
        <c:scaling>
          <c:orientation val="minMax"/>
        </c:scaling>
        <c:axPos val="b"/>
        <c:numFmt formatCode="General" sourceLinked="0"/>
        <c:tickLblPos val="nextTo"/>
        <c:crossAx val="68176128"/>
        <c:crosses val="autoZero"/>
        <c:auto val="1"/>
        <c:lblAlgn val="ctr"/>
        <c:lblOffset val="100"/>
      </c:catAx>
      <c:valAx>
        <c:axId val="68176128"/>
        <c:scaling>
          <c:orientation val="minMax"/>
          <c:max val="175000"/>
          <c:min val="0"/>
        </c:scaling>
        <c:axPos val="l"/>
        <c:majorGridlines/>
        <c:numFmt formatCode="_-* #,##0.00\ &quot;Kč&quot;_-;\-* #,##0.00\ &quot;Kč&quot;_-;_-* &quot;-&quot;??\ &quot;Kč&quot;_-;_-@_-" sourceLinked="1"/>
        <c:tickLblPos val="nextTo"/>
        <c:crossAx val="68174592"/>
        <c:crosses val="autoZero"/>
        <c:crossBetween val="between"/>
        <c:majorUnit val="15000"/>
      </c:valAx>
    </c:plotArea>
    <c:plotVisOnly val="1"/>
    <c:dispBlanksAs val="zero"/>
  </c:chart>
  <c:spPr>
    <a:ln>
      <a:solidFill>
        <a:schemeClr val="tx1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3294530</xdr:colOff>
      <xdr:row>18</xdr:row>
      <xdr:rowOff>44824</xdr:rowOff>
    </xdr:from>
    <xdr:to>
      <xdr:col>15</xdr:col>
      <xdr:colOff>67235</xdr:colOff>
      <xdr:row>88</xdr:row>
      <xdr:rowOff>23532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3"/>
  <sheetViews>
    <sheetView tabSelected="1" topLeftCell="A3" zoomScaleNormal="100" zoomScaleSheetLayoutView="85" workbookViewId="0">
      <selection activeCell="A8" sqref="A8"/>
    </sheetView>
  </sheetViews>
  <sheetFormatPr defaultRowHeight="12.75"/>
  <cols>
    <col min="1" max="1" width="3.85546875" style="3" bestFit="1" customWidth="1"/>
    <col min="2" max="2" width="50.85546875" style="3" bestFit="1" customWidth="1"/>
    <col min="3" max="3" width="14.28515625" style="6" customWidth="1"/>
    <col min="4" max="4" width="12.28515625" style="3" bestFit="1" customWidth="1"/>
    <col min="5" max="10" width="13.42578125" style="3" bestFit="1" customWidth="1"/>
    <col min="11" max="16" width="14.42578125" style="3" bestFit="1" customWidth="1"/>
    <col min="17" max="17" width="12.85546875" style="3" customWidth="1"/>
    <col min="18" max="16384" width="9.140625" style="3"/>
  </cols>
  <sheetData>
    <row r="1" spans="1:17" ht="12.75" customHeight="1">
      <c r="A1" s="1"/>
      <c r="B1" s="1"/>
      <c r="C1" s="2"/>
      <c r="D1" s="1"/>
      <c r="E1" s="1"/>
      <c r="F1" s="1"/>
      <c r="G1" s="1"/>
      <c r="H1" s="1"/>
      <c r="I1" s="1"/>
      <c r="J1" s="1"/>
      <c r="K1" s="27" t="s">
        <v>0</v>
      </c>
      <c r="L1" s="27"/>
      <c r="M1" s="27"/>
      <c r="N1" s="27"/>
      <c r="O1" s="27"/>
      <c r="P1" s="27"/>
      <c r="Q1" s="27"/>
    </row>
    <row r="2" spans="1:17" ht="12.75" customHeight="1">
      <c r="A2" s="1"/>
      <c r="B2" s="1"/>
      <c r="C2" s="2"/>
      <c r="D2" s="1"/>
      <c r="E2" s="1"/>
      <c r="F2" s="1"/>
      <c r="G2" s="1"/>
      <c r="H2" s="1"/>
      <c r="I2" s="1"/>
      <c r="J2" s="1"/>
      <c r="K2" s="27"/>
      <c r="L2" s="27"/>
      <c r="M2" s="27"/>
      <c r="N2" s="27"/>
      <c r="O2" s="27"/>
      <c r="P2" s="27"/>
      <c r="Q2" s="27"/>
    </row>
    <row r="3" spans="1:17" ht="12.75" customHeight="1">
      <c r="A3" s="1"/>
      <c r="B3" s="1"/>
      <c r="C3" s="2"/>
      <c r="D3" s="1"/>
      <c r="E3" s="1"/>
      <c r="F3" s="1"/>
      <c r="G3" s="1"/>
      <c r="H3" s="1"/>
      <c r="I3" s="1"/>
      <c r="J3" s="1"/>
      <c r="K3" s="27"/>
      <c r="L3" s="27"/>
      <c r="M3" s="27"/>
      <c r="N3" s="27"/>
      <c r="O3" s="27"/>
      <c r="P3" s="27"/>
      <c r="Q3" s="27"/>
    </row>
    <row r="4" spans="1:17" ht="12.75" customHeight="1">
      <c r="A4" s="1"/>
      <c r="B4" s="1"/>
      <c r="C4" s="2"/>
      <c r="D4" s="1"/>
      <c r="E4" s="1"/>
      <c r="F4" s="1"/>
      <c r="G4" s="1"/>
      <c r="H4" s="1"/>
      <c r="I4" s="1"/>
      <c r="J4" s="1"/>
      <c r="K4" s="27"/>
      <c r="L4" s="27"/>
      <c r="M4" s="27"/>
      <c r="N4" s="27"/>
      <c r="O4" s="27"/>
      <c r="P4" s="27"/>
      <c r="Q4" s="27"/>
    </row>
    <row r="5" spans="1:17" ht="13.5" customHeight="1" thickBot="1">
      <c r="A5" s="4"/>
      <c r="B5" s="4"/>
      <c r="C5" s="5"/>
      <c r="D5" s="4"/>
      <c r="E5" s="4"/>
      <c r="F5" s="4"/>
      <c r="G5" s="4"/>
      <c r="H5" s="4"/>
      <c r="I5" s="4"/>
      <c r="J5" s="4"/>
      <c r="K5" s="28"/>
      <c r="L5" s="28"/>
      <c r="M5" s="28"/>
      <c r="N5" s="28"/>
      <c r="O5" s="28"/>
      <c r="P5" s="28"/>
      <c r="Q5" s="28"/>
    </row>
    <row r="6" spans="1:17" ht="13.5" customHeight="1">
      <c r="K6" s="7"/>
      <c r="L6" s="7"/>
      <c r="M6" s="7"/>
      <c r="N6" s="7"/>
      <c r="O6" s="7"/>
      <c r="P6" s="7"/>
      <c r="Q6" s="7"/>
    </row>
    <row r="7" spans="1:17" ht="24" customHeight="1">
      <c r="A7" s="8" t="s">
        <v>57</v>
      </c>
      <c r="Q7" s="8">
        <v>2013</v>
      </c>
    </row>
    <row r="10" spans="1:17" ht="30.75" customHeight="1">
      <c r="A10" s="29" t="s">
        <v>1</v>
      </c>
      <c r="B10" s="29"/>
      <c r="C10" s="9" t="s">
        <v>2</v>
      </c>
      <c r="D10" s="10" t="s">
        <v>3</v>
      </c>
      <c r="E10" s="10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  <c r="L10" s="10" t="s">
        <v>11</v>
      </c>
      <c r="M10" s="10" t="s">
        <v>12</v>
      </c>
      <c r="N10" s="10" t="s">
        <v>13</v>
      </c>
      <c r="O10" s="10" t="s">
        <v>14</v>
      </c>
      <c r="P10" s="9" t="s">
        <v>15</v>
      </c>
      <c r="Q10" s="9" t="s">
        <v>16</v>
      </c>
    </row>
    <row r="11" spans="1:17">
      <c r="A11" s="11">
        <v>1</v>
      </c>
      <c r="B11" s="12" t="s">
        <v>17</v>
      </c>
      <c r="C11" s="13">
        <v>23544</v>
      </c>
      <c r="D11" s="14"/>
      <c r="E11" s="14">
        <v>23095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>
        <f>SUM(D11:O11)</f>
        <v>23095</v>
      </c>
      <c r="Q11" s="16">
        <f t="shared" ref="Q11:Q16" si="0">P11/C11</f>
        <v>0.98092932381923204</v>
      </c>
    </row>
    <row r="12" spans="1:17">
      <c r="A12" s="11">
        <v>2</v>
      </c>
      <c r="B12" s="12" t="s">
        <v>18</v>
      </c>
      <c r="C12" s="13">
        <v>60048</v>
      </c>
      <c r="D12" s="14">
        <v>2200</v>
      </c>
      <c r="E12" s="14">
        <v>4100</v>
      </c>
      <c r="F12" s="14">
        <v>5050</v>
      </c>
      <c r="G12" s="14">
        <v>2200</v>
      </c>
      <c r="H12" s="14">
        <v>4617</v>
      </c>
      <c r="I12" s="14">
        <v>2500</v>
      </c>
      <c r="J12" s="14">
        <v>6714</v>
      </c>
      <c r="K12" s="14">
        <v>2914</v>
      </c>
      <c r="L12" s="14">
        <v>4423</v>
      </c>
      <c r="M12" s="14">
        <v>2200</v>
      </c>
      <c r="N12" s="14">
        <v>4600</v>
      </c>
      <c r="O12" s="14">
        <v>2200</v>
      </c>
      <c r="P12" s="15">
        <f t="shared" ref="P12:P16" si="1">SUM(D12:O12)</f>
        <v>43718</v>
      </c>
      <c r="Q12" s="16">
        <f t="shared" si="0"/>
        <v>0.72805089261923794</v>
      </c>
    </row>
    <row r="13" spans="1:17">
      <c r="A13" s="11">
        <v>3</v>
      </c>
      <c r="B13" s="12" t="s">
        <v>19</v>
      </c>
      <c r="C13" s="13">
        <v>7272</v>
      </c>
      <c r="D13" s="14">
        <v>547</v>
      </c>
      <c r="E13" s="14">
        <v>507</v>
      </c>
      <c r="F13" s="14">
        <v>507</v>
      </c>
      <c r="G13" s="14">
        <v>525</v>
      </c>
      <c r="H13" s="14">
        <v>702</v>
      </c>
      <c r="I13" s="14">
        <v>518</v>
      </c>
      <c r="J13" s="14">
        <v>501</v>
      </c>
      <c r="K13" s="14">
        <v>490</v>
      </c>
      <c r="L13" s="14">
        <v>507</v>
      </c>
      <c r="M13" s="14">
        <v>519</v>
      </c>
      <c r="N13" s="14">
        <v>556</v>
      </c>
      <c r="O13" s="14">
        <v>538</v>
      </c>
      <c r="P13" s="15">
        <f t="shared" si="1"/>
        <v>6417</v>
      </c>
      <c r="Q13" s="16">
        <f t="shared" si="0"/>
        <v>0.88242574257425743</v>
      </c>
    </row>
    <row r="14" spans="1:17">
      <c r="A14" s="11">
        <v>4</v>
      </c>
      <c r="B14" s="12" t="s">
        <v>20</v>
      </c>
      <c r="C14" s="13">
        <v>15984</v>
      </c>
      <c r="D14" s="14">
        <v>70</v>
      </c>
      <c r="E14" s="14">
        <v>45</v>
      </c>
      <c r="F14" s="14">
        <v>470</v>
      </c>
      <c r="G14" s="14">
        <v>34</v>
      </c>
      <c r="H14" s="14">
        <v>2509</v>
      </c>
      <c r="I14" s="14"/>
      <c r="J14" s="14"/>
      <c r="K14" s="14">
        <v>406</v>
      </c>
      <c r="L14" s="14"/>
      <c r="M14" s="14">
        <v>10</v>
      </c>
      <c r="N14" s="14">
        <v>59</v>
      </c>
      <c r="O14" s="14">
        <v>1921</v>
      </c>
      <c r="P14" s="15">
        <f t="shared" si="1"/>
        <v>5524</v>
      </c>
      <c r="Q14" s="16">
        <f t="shared" si="0"/>
        <v>0.34559559559559561</v>
      </c>
    </row>
    <row r="15" spans="1:17">
      <c r="A15" s="11">
        <v>5</v>
      </c>
      <c r="B15" s="12" t="s">
        <v>21</v>
      </c>
      <c r="C15" s="13">
        <v>57528</v>
      </c>
      <c r="D15" s="14">
        <v>5231</v>
      </c>
      <c r="E15" s="14">
        <v>5231</v>
      </c>
      <c r="F15" s="14">
        <v>5231</v>
      </c>
      <c r="G15" s="14">
        <v>5231</v>
      </c>
      <c r="H15" s="14">
        <v>5231</v>
      </c>
      <c r="I15" s="14">
        <v>3869</v>
      </c>
      <c r="J15" s="14">
        <v>1362</v>
      </c>
      <c r="K15" s="14">
        <v>1362</v>
      </c>
      <c r="L15" s="14">
        <v>5008</v>
      </c>
      <c r="M15" s="14">
        <v>8719</v>
      </c>
      <c r="N15" s="14">
        <v>8719</v>
      </c>
      <c r="O15" s="14">
        <v>6269</v>
      </c>
      <c r="P15" s="15">
        <f t="shared" si="1"/>
        <v>61463</v>
      </c>
      <c r="Q15" s="16">
        <f t="shared" si="0"/>
        <v>1.0684014740648031</v>
      </c>
    </row>
    <row r="16" spans="1:17" ht="13.5" customHeight="1">
      <c r="A16" s="17"/>
      <c r="B16" s="18" t="s">
        <v>22</v>
      </c>
      <c r="C16" s="19">
        <f>SUM(C11:C15)</f>
        <v>164376</v>
      </c>
      <c r="D16" s="20">
        <f>SUM(D11:D15)</f>
        <v>8048</v>
      </c>
      <c r="E16" s="20">
        <f t="shared" ref="E16:N16" si="2">SUM(E11:E15)</f>
        <v>32978</v>
      </c>
      <c r="F16" s="20">
        <f t="shared" si="2"/>
        <v>11258</v>
      </c>
      <c r="G16" s="20">
        <f t="shared" si="2"/>
        <v>7990</v>
      </c>
      <c r="H16" s="20">
        <f t="shared" si="2"/>
        <v>13059</v>
      </c>
      <c r="I16" s="20">
        <f t="shared" si="2"/>
        <v>6887</v>
      </c>
      <c r="J16" s="20">
        <f t="shared" si="2"/>
        <v>8577</v>
      </c>
      <c r="K16" s="20">
        <f t="shared" si="2"/>
        <v>5172</v>
      </c>
      <c r="L16" s="20">
        <f t="shared" si="2"/>
        <v>9938</v>
      </c>
      <c r="M16" s="20">
        <f t="shared" si="2"/>
        <v>11448</v>
      </c>
      <c r="N16" s="20">
        <f t="shared" si="2"/>
        <v>13934</v>
      </c>
      <c r="O16" s="20">
        <f>SUM(O11:O15)</f>
        <v>10928</v>
      </c>
      <c r="P16" s="21">
        <f t="shared" si="1"/>
        <v>140217</v>
      </c>
      <c r="Q16" s="22">
        <f t="shared" si="0"/>
        <v>0.85302598919550299</v>
      </c>
    </row>
    <row r="17" spans="1:15">
      <c r="C17" s="23" t="s">
        <v>23</v>
      </c>
      <c r="D17" s="24">
        <f>D16</f>
        <v>8048</v>
      </c>
      <c r="E17" s="24">
        <f>E16+D17</f>
        <v>41026</v>
      </c>
      <c r="F17" s="24">
        <f t="shared" ref="F17" si="3">F16+E17</f>
        <v>52284</v>
      </c>
      <c r="G17" s="24">
        <f t="shared" ref="G17:O17" si="4">G16+F17</f>
        <v>60274</v>
      </c>
      <c r="H17" s="24">
        <f t="shared" si="4"/>
        <v>73333</v>
      </c>
      <c r="I17" s="24">
        <f t="shared" si="4"/>
        <v>80220</v>
      </c>
      <c r="J17" s="24">
        <f t="shared" si="4"/>
        <v>88797</v>
      </c>
      <c r="K17" s="24">
        <f t="shared" si="4"/>
        <v>93969</v>
      </c>
      <c r="L17" s="24">
        <f t="shared" si="4"/>
        <v>103907</v>
      </c>
      <c r="M17" s="24">
        <f t="shared" si="4"/>
        <v>115355</v>
      </c>
      <c r="N17" s="24">
        <f t="shared" si="4"/>
        <v>129289</v>
      </c>
      <c r="O17" s="24">
        <f t="shared" si="4"/>
        <v>140217</v>
      </c>
    </row>
    <row r="19" spans="1:15">
      <c r="J19" s="25"/>
    </row>
    <row r="20" spans="1:15" hidden="1"/>
    <row r="21" spans="1:15" hidden="1">
      <c r="B21" s="3" t="s">
        <v>24</v>
      </c>
    </row>
    <row r="22" spans="1:15" hidden="1">
      <c r="A22" s="26" t="s">
        <v>25</v>
      </c>
      <c r="B22" s="3" t="s">
        <v>26</v>
      </c>
      <c r="D22" s="3">
        <v>2200</v>
      </c>
    </row>
    <row r="23" spans="1:15" hidden="1">
      <c r="A23" s="26" t="s">
        <v>27</v>
      </c>
      <c r="B23" s="3" t="s">
        <v>28</v>
      </c>
      <c r="D23" s="3">
        <v>700</v>
      </c>
    </row>
    <row r="24" spans="1:15" hidden="1">
      <c r="A24" s="26" t="s">
        <v>29</v>
      </c>
      <c r="B24" s="3" t="s">
        <v>30</v>
      </c>
      <c r="D24" s="3">
        <v>101.5</v>
      </c>
    </row>
    <row r="25" spans="1:15" hidden="1">
      <c r="A25" s="26" t="s">
        <v>31</v>
      </c>
      <c r="B25" s="3" t="s">
        <v>32</v>
      </c>
      <c r="D25" s="3">
        <v>50</v>
      </c>
    </row>
    <row r="26" spans="1:15" hidden="1">
      <c r="A26" s="26" t="s">
        <v>33</v>
      </c>
      <c r="B26" s="3" t="s">
        <v>34</v>
      </c>
      <c r="D26" s="3">
        <v>47</v>
      </c>
    </row>
    <row r="27" spans="1:15" hidden="1">
      <c r="A27" s="26" t="s">
        <v>35</v>
      </c>
      <c r="B27" s="3" t="s">
        <v>34</v>
      </c>
      <c r="D27" s="3">
        <v>18</v>
      </c>
    </row>
    <row r="28" spans="1:15" hidden="1">
      <c r="A28" s="26" t="s">
        <v>36</v>
      </c>
      <c r="B28" s="3" t="s">
        <v>37</v>
      </c>
      <c r="D28" s="3">
        <v>132</v>
      </c>
    </row>
    <row r="29" spans="1:15" hidden="1">
      <c r="A29" s="26" t="s">
        <v>38</v>
      </c>
      <c r="B29" s="3" t="s">
        <v>39</v>
      </c>
      <c r="D29" s="3">
        <v>431</v>
      </c>
    </row>
    <row r="30" spans="1:15" hidden="1">
      <c r="A30" s="26" t="s">
        <v>40</v>
      </c>
      <c r="B30" s="3" t="s">
        <v>41</v>
      </c>
      <c r="D30" s="3">
        <v>2300</v>
      </c>
    </row>
    <row r="31" spans="1:15" hidden="1">
      <c r="A31" s="26" t="s">
        <v>42</v>
      </c>
      <c r="B31" s="3" t="s">
        <v>43</v>
      </c>
      <c r="D31" s="3">
        <v>625</v>
      </c>
    </row>
    <row r="32" spans="1:15" hidden="1">
      <c r="A32" s="26" t="s">
        <v>44</v>
      </c>
      <c r="B32" s="3" t="s">
        <v>45</v>
      </c>
      <c r="D32" s="3">
        <v>625</v>
      </c>
    </row>
    <row r="33" spans="1:5" hidden="1">
      <c r="A33" s="26" t="s">
        <v>46</v>
      </c>
      <c r="B33" s="3" t="s">
        <v>47</v>
      </c>
      <c r="D33" s="3">
        <v>625</v>
      </c>
    </row>
    <row r="34" spans="1:5" hidden="1">
      <c r="A34" s="26" t="s">
        <v>48</v>
      </c>
      <c r="B34" s="3" t="s">
        <v>49</v>
      </c>
      <c r="D34" s="3">
        <v>625</v>
      </c>
    </row>
    <row r="35" spans="1:5" hidden="1">
      <c r="A35" s="26"/>
    </row>
    <row r="36" spans="1:5" hidden="1">
      <c r="A36" s="26" t="s">
        <v>50</v>
      </c>
      <c r="B36" s="3" t="s">
        <v>51</v>
      </c>
      <c r="E36" s="3">
        <v>19691</v>
      </c>
    </row>
    <row r="37" spans="1:5" hidden="1">
      <c r="A37" s="26" t="s">
        <v>52</v>
      </c>
      <c r="B37" s="3" t="s">
        <v>53</v>
      </c>
      <c r="E37" s="3">
        <v>3404</v>
      </c>
    </row>
    <row r="38" spans="1:5" hidden="1">
      <c r="A38" s="26" t="s">
        <v>54</v>
      </c>
      <c r="B38" s="3" t="s">
        <v>26</v>
      </c>
      <c r="E38" s="3">
        <v>2200</v>
      </c>
    </row>
    <row r="39" spans="1:5" hidden="1">
      <c r="A39" s="26" t="s">
        <v>55</v>
      </c>
      <c r="B39" s="3" t="s">
        <v>28</v>
      </c>
      <c r="E39" s="3">
        <v>700</v>
      </c>
    </row>
    <row r="40" spans="1:5" hidden="1">
      <c r="A40" s="26" t="s">
        <v>56</v>
      </c>
      <c r="B40" s="3" t="s">
        <v>30</v>
      </c>
      <c r="E40" s="3">
        <v>553.5</v>
      </c>
    </row>
    <row r="41" spans="1:5" hidden="1">
      <c r="A41" s="26"/>
      <c r="E41" s="3">
        <v>9456</v>
      </c>
    </row>
    <row r="42" spans="1:5" hidden="1">
      <c r="A42" s="26"/>
      <c r="E42" s="3">
        <v>942</v>
      </c>
    </row>
    <row r="43" spans="1:5" hidden="1">
      <c r="A43" s="26"/>
      <c r="E43" s="3">
        <v>80</v>
      </c>
    </row>
    <row r="44" spans="1:5" hidden="1">
      <c r="A44" s="26"/>
      <c r="E44" s="3">
        <v>10</v>
      </c>
    </row>
    <row r="45" spans="1:5" hidden="1">
      <c r="A45" s="26"/>
      <c r="B45" s="3" t="s">
        <v>39</v>
      </c>
      <c r="E45" s="3">
        <v>431</v>
      </c>
    </row>
    <row r="46" spans="1:5" hidden="1">
      <c r="A46" s="26"/>
      <c r="B46" s="3" t="s">
        <v>41</v>
      </c>
      <c r="E46" s="3">
        <v>2300</v>
      </c>
    </row>
    <row r="47" spans="1:5" hidden="1">
      <c r="A47" s="26"/>
      <c r="B47" s="3" t="s">
        <v>43</v>
      </c>
      <c r="E47" s="3">
        <v>625</v>
      </c>
    </row>
    <row r="48" spans="1:5" hidden="1">
      <c r="A48" s="26"/>
      <c r="B48" s="3" t="s">
        <v>45</v>
      </c>
      <c r="E48" s="3">
        <v>625</v>
      </c>
    </row>
    <row r="49" spans="1:5" hidden="1">
      <c r="A49" s="26"/>
      <c r="B49" s="3" t="s">
        <v>47</v>
      </c>
      <c r="E49" s="3">
        <v>625</v>
      </c>
    </row>
    <row r="50" spans="1:5" hidden="1">
      <c r="A50" s="26"/>
      <c r="B50" s="3" t="s">
        <v>49</v>
      </c>
      <c r="E50" s="3">
        <v>625</v>
      </c>
    </row>
    <row r="51" spans="1:5">
      <c r="A51" s="26"/>
    </row>
    <row r="52" spans="1:5">
      <c r="A52" s="26"/>
    </row>
    <row r="53" spans="1:5">
      <c r="A53" s="26"/>
    </row>
  </sheetData>
  <mergeCells count="2">
    <mergeCell ref="K1:Q5"/>
    <mergeCell ref="A10:B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čerpání nákladů 2013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Zahradník</dc:creator>
  <cp:lastModifiedBy>Mira Lanc</cp:lastModifiedBy>
  <dcterms:created xsi:type="dcterms:W3CDTF">2014-02-15T13:36:57Z</dcterms:created>
  <dcterms:modified xsi:type="dcterms:W3CDTF">2014-02-27T18:54:53Z</dcterms:modified>
</cp:coreProperties>
</file>